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<sst xmlns="http://schemas.openxmlformats.org/spreadsheetml/2006/main" count="185" uniqueCount="168">
  <si>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</si>
  <si>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</si>
  <si>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</si>
  <si>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</si>
  <si>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</si>
  <si>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</si>
  <si>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</si>
  <si>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</si>
  <si>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</si>
  <si>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</si>
  <si>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</si>
  <si>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</si>
  <si>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</si>
  <si>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</si>
  <si>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</si>
  <si>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</si>
  <si>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</si>
  <si>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</si>
  <si>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</si>
  <si>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</si>
  <si>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</si>
  <si>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</si>
  <si>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</si>
  <si>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</si>
  <si>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</si>
  <si>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</si>
  <si>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</si>
  <si>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</si>
  <si>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</si>
  <si>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</si>
  <si>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</si>
  <si>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</si>
  <si>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</si>
  <si>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</si>
  <si>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</si>
  <si>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</si>
  <si>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</si>
  <si>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</si>
  <si>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</si>
  <si>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</si>
  <si>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</si>
  <si>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</si>
  <si>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</si>
  <si>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</si>
  <si>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</si>
  <si>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</si>
  <si>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</si>
  <si>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</si>
  <si>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</si>
  <si>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</si>
  <si>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</si>
  <si>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</si>
  <si>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</si>
  <si>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</si>
  <si>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</si>
  <si>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</si>
  <si>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</si>
  <si>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</si>
  <si>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</si>
  <si>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</si>
  <si>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</si>
  <si>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</si>
  <si>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</si>
  <si>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</si>
  <si>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</si>
  <si>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</si>
  <si>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</si>
  <si>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</si>
  <si>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</si>
  <si>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</si>
  <si>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</si>
  <si>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</si>
  <si>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</si>
  <si>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</si>
  <si>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</si>
  <si>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</si>
  <si>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</si>
  <si>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</si>
  <si>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</si>
  <si>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</si>
  <si>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</si>
  <si>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</si>
  <si>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</si>
  <si>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</si>
  <si>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</si>
  <si>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</si>
  <si>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</si>
  <si>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</si>
  <si>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</si>
  <si>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</si>
  <si>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</si>
  <si>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</si>
  <si>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</si>
  <si>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</si>
  <si>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</si>
  <si>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</si>
  <si>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</si>
  <si>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</si>
  <si>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</si>
  <si>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</si>
  <si>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</si>
  <si>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</si>
  <si>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</si>
  <si>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</si>
  <si>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</si>
  <si>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</si>
  <si>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</si>
  <si>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</si>
  <si>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</si>
  <si>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</si>
  <si>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</si>
  <si>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</si>
  <si>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</si>
  <si>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</si>
  <si>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</si>
  <si>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</si>
  <si>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</si>
  <si>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</si>
  <si>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</si>
  <si>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</si>
  <si>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</si>
  <si>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</si>
  <si>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</si>
  <si>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</si>
  <si>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</si>
  <si>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</si>
  <si>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</si>
  <si>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</si>
  <si>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</si>
  <si>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</si>
  <si>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</si>
  <si>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</si>
  <si>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</si>
  <si>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</si>
  <si>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</si>
  <si>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</si>
  <si>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</si>
  <si>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</si>
  <si>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</si>
  <si>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</si>
  <si>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</si>
  <si>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</si>
  <si>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</si>
  <si>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</si>
  <si>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</si>
  <si>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</si>
  <si>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</si>
  <si>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</si>
  <si>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</si>
  <si>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</si>
  <si>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</si>
  <si>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</si>
  <si>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</si>
  <si>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</si>
  <si>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</si>
  <si>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</si>
  <si>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</si>
  <si>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</si>
  <si>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</si>
  <si>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</si>
  <si>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</si>
  <si>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</si>
  <si>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</si>
  <si>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</si>
  <si>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</si>
  <si>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2012</t>
  </si>
  <si>
    <t>31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</si>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</sst>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K26">
      <selection activeCell="DY30" sqref="DY30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1" t="s">
        <v>133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2"/>
      <c r="CZ12" s="2"/>
    </row>
    <row r="13" spans="6:104" s="3" customFormat="1" ht="24" customHeight="1">
      <c r="F13" s="38" t="s">
        <v>6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2"/>
      <c r="CZ13" s="2"/>
    </row>
    <row r="14" spans="1:107" s="9" customFormat="1" ht="18" customHeight="1">
      <c r="A14" s="30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2"/>
    </row>
    <row r="15" spans="1:107" s="12" customFormat="1" ht="62.25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17</v>
      </c>
      <c r="BB15" s="43"/>
      <c r="BC15" s="43"/>
      <c r="BD15" s="43"/>
      <c r="BE15" s="43"/>
      <c r="BF15" s="43"/>
      <c r="BG15" s="43"/>
      <c r="BH15" s="43"/>
      <c r="BI15" s="44"/>
      <c r="BJ15" s="45" t="s">
        <v>18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13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19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36">
        <v>2</v>
      </c>
      <c r="BB16" s="29"/>
      <c r="BC16" s="29"/>
      <c r="BD16" s="29"/>
      <c r="BE16" s="29"/>
      <c r="BF16" s="29"/>
      <c r="BG16" s="29"/>
      <c r="BH16" s="29"/>
      <c r="BI16" s="35"/>
      <c r="BJ16" s="36">
        <v>3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5"/>
      <c r="BW16" s="36">
        <v>4</v>
      </c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35"/>
      <c r="CM16" s="36">
        <v>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35"/>
    </row>
    <row r="17" spans="1:107" s="3" customFormat="1" ht="18" customHeight="1">
      <c r="A17" s="30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2"/>
    </row>
    <row r="18" spans="1:107" s="13" customFormat="1" ht="15.75" customHeight="1">
      <c r="A18" s="14"/>
      <c r="B18" s="50" t="s">
        <v>136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19"/>
      <c r="BA18" s="26" t="s">
        <v>20</v>
      </c>
      <c r="BB18" s="27"/>
      <c r="BC18" s="27"/>
      <c r="BD18" s="27"/>
      <c r="BE18" s="27"/>
      <c r="BF18" s="27"/>
      <c r="BG18" s="27"/>
      <c r="BH18" s="27"/>
      <c r="BI18" s="28"/>
      <c r="BJ18" s="36">
        <v>0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35"/>
      <c r="BW18" s="36">
        <v>1</v>
      </c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35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5.75" customHeight="1">
      <c r="A19" s="14"/>
      <c r="B19" s="50" t="s">
        <v>137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19"/>
      <c r="BA19" s="26" t="s">
        <v>21</v>
      </c>
      <c r="BB19" s="27"/>
      <c r="BC19" s="27"/>
      <c r="BD19" s="27"/>
      <c r="BE19" s="27"/>
      <c r="BF19" s="27"/>
      <c r="BG19" s="27"/>
      <c r="BH19" s="27"/>
      <c r="BI19" s="28"/>
      <c r="BJ19" s="36">
        <v>0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35"/>
      <c r="BW19" s="36">
        <v>1</v>
      </c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35"/>
      <c r="CM19" s="39">
        <v>0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5.75" customHeight="1">
      <c r="A20" s="14"/>
      <c r="B20" s="50" t="s">
        <v>138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19"/>
      <c r="BA20" s="26" t="s">
        <v>22</v>
      </c>
      <c r="BB20" s="27"/>
      <c r="BC20" s="27"/>
      <c r="BD20" s="27"/>
      <c r="BE20" s="27"/>
      <c r="BF20" s="27"/>
      <c r="BG20" s="27"/>
      <c r="BH20" s="27"/>
      <c r="BI20" s="28"/>
      <c r="BJ20" s="36">
        <v>0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35"/>
      <c r="BW20" s="36">
        <v>1</v>
      </c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35"/>
      <c r="CM20" s="34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0" t="s">
        <v>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19"/>
      <c r="BA21" s="26" t="s">
        <v>23</v>
      </c>
      <c r="BB21" s="27"/>
      <c r="BC21" s="27"/>
      <c r="BD21" s="27"/>
      <c r="BE21" s="27"/>
      <c r="BF21" s="27"/>
      <c r="BG21" s="27"/>
      <c r="BH21" s="27"/>
      <c r="BI21" s="28"/>
      <c r="BJ21" s="36">
        <v>0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35"/>
      <c r="BW21" s="36">
        <v>0.5</v>
      </c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35"/>
      <c r="CM21" s="36">
        <v>0</v>
      </c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35"/>
    </row>
    <row r="22" spans="1:107" s="13" customFormat="1" ht="15.75" customHeight="1">
      <c r="A22" s="14"/>
      <c r="B22" s="50" t="s">
        <v>10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19"/>
      <c r="BA22" s="26" t="s">
        <v>25</v>
      </c>
      <c r="BB22" s="27"/>
      <c r="BC22" s="27"/>
      <c r="BD22" s="27"/>
      <c r="BE22" s="27"/>
      <c r="BF22" s="27"/>
      <c r="BG22" s="27"/>
      <c r="BH22" s="27"/>
      <c r="BI22" s="28"/>
      <c r="BJ22" s="36">
        <v>0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35"/>
      <c r="BW22" s="36">
        <v>0.5</v>
      </c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35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5.75" customHeight="1">
      <c r="A23" s="16"/>
      <c r="B23" s="55" t="s">
        <v>11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17"/>
      <c r="BA23" s="56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59" t="s">
        <v>40</v>
      </c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4"/>
      <c r="CM23" s="52">
        <f>SUM(CM18:CM22)</f>
        <v>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4"/>
    </row>
    <row r="24" spans="1:107" s="13" customFormat="1" ht="18" customHeight="1">
      <c r="A24" s="30" t="s">
        <v>24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2"/>
    </row>
    <row r="25" spans="1:107" s="13" customFormat="1" ht="28.5" customHeight="1">
      <c r="A25" s="14"/>
      <c r="B25" s="25" t="s">
        <v>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7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7">
        <v>0.2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9"/>
      <c r="CM25" s="47">
        <f>BJ25*BW25</f>
        <v>0</v>
      </c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9"/>
    </row>
    <row r="26" spans="1:107" s="13" customFormat="1" ht="28.5" customHeight="1">
      <c r="A26" s="14"/>
      <c r="B26" s="25" t="s">
        <v>15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6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5"/>
      <c r="BW26" s="47">
        <v>0.2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9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6.5" customHeight="1">
      <c r="A27" s="16"/>
      <c r="B27" s="50" t="s">
        <v>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17"/>
      <c r="BA27" s="26" t="s">
        <v>35</v>
      </c>
      <c r="BB27" s="27"/>
      <c r="BC27" s="27"/>
      <c r="BD27" s="27"/>
      <c r="BE27" s="27"/>
      <c r="BF27" s="27"/>
      <c r="BG27" s="27"/>
      <c r="BH27" s="27"/>
      <c r="BI27" s="28"/>
      <c r="BJ27" s="36">
        <f>SUM(BJ25:BV26)</f>
        <v>0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5"/>
      <c r="BW27" s="36" t="s">
        <v>40</v>
      </c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35"/>
      <c r="CM27" s="36">
        <f>SUM(CM25:DC26)</f>
        <v>0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35"/>
    </row>
    <row r="28" spans="1:107" s="13" customFormat="1" ht="18" customHeight="1">
      <c r="A28" s="30" t="s">
        <v>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2"/>
    </row>
    <row r="29" spans="1:107" s="13" customFormat="1" ht="67.5" customHeight="1">
      <c r="A29" s="14"/>
      <c r="B29" s="25" t="s">
        <v>29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15"/>
      <c r="BA29" s="26" t="s">
        <v>36</v>
      </c>
      <c r="BB29" s="27"/>
      <c r="BC29" s="27"/>
      <c r="BD29" s="27"/>
      <c r="BE29" s="27"/>
      <c r="BF29" s="27"/>
      <c r="BG29" s="27"/>
      <c r="BH29" s="27"/>
      <c r="BI29" s="28"/>
      <c r="BJ29" s="36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5"/>
      <c r="BW29" s="36">
        <v>1</v>
      </c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35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5.75" customHeight="1">
      <c r="A30" s="14"/>
      <c r="B30" s="50" t="s">
        <v>32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19"/>
      <c r="BA30" s="26" t="s">
        <v>37</v>
      </c>
      <c r="BB30" s="27"/>
      <c r="BC30" s="27"/>
      <c r="BD30" s="27"/>
      <c r="BE30" s="27"/>
      <c r="BF30" s="27"/>
      <c r="BG30" s="27"/>
      <c r="BH30" s="27"/>
      <c r="BI30" s="28"/>
      <c r="BJ30" s="36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35"/>
      <c r="BW30" s="36">
        <v>1</v>
      </c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35"/>
      <c r="CM30" s="36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5"/>
    </row>
    <row r="31" spans="1:107" s="13" customFormat="1" ht="15.75" customHeight="1">
      <c r="A31" s="14"/>
      <c r="B31" s="50" t="s">
        <v>33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26" t="s">
        <v>38</v>
      </c>
      <c r="BB31" s="27"/>
      <c r="BC31" s="27"/>
      <c r="BD31" s="27"/>
      <c r="BE31" s="27"/>
      <c r="BF31" s="27"/>
      <c r="BG31" s="27"/>
      <c r="BH31" s="27"/>
      <c r="BI31" s="28"/>
      <c r="BJ31" s="36">
        <f>SUM(BJ29:BV30)</f>
        <v>0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35"/>
      <c r="BW31" s="36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35"/>
      <c r="CM31" s="34">
        <f>SUM(CM29:DC30)</f>
        <v>0</v>
      </c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35"/>
    </row>
    <row r="32" spans="1:107" s="13" customFormat="1" ht="18" customHeight="1">
      <c r="A32" s="30" t="s">
        <v>34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2"/>
    </row>
    <row r="33" spans="1:107" s="13" customFormat="1" ht="28.5" customHeight="1">
      <c r="A33" s="14"/>
      <c r="B33" s="25" t="s">
        <v>30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19"/>
      <c r="BA33" s="26" t="s">
        <v>42</v>
      </c>
      <c r="BB33" s="27"/>
      <c r="BC33" s="27"/>
      <c r="BD33" s="27"/>
      <c r="BE33" s="27"/>
      <c r="BF33" s="27"/>
      <c r="BG33" s="27"/>
      <c r="BH33" s="27"/>
      <c r="BI33" s="28"/>
      <c r="BJ33" s="36">
        <v>17415043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35"/>
      <c r="BW33" s="36">
        <v>1</v>
      </c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35"/>
      <c r="CM33" s="39">
        <v>17415043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4.75" customHeight="1">
      <c r="A34" s="14"/>
      <c r="B34" s="25" t="s">
        <v>39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9"/>
      <c r="BA34" s="26" t="s">
        <v>43</v>
      </c>
      <c r="BB34" s="27"/>
      <c r="BC34" s="27"/>
      <c r="BD34" s="27"/>
      <c r="BE34" s="27"/>
      <c r="BF34" s="27"/>
      <c r="BG34" s="27"/>
      <c r="BH34" s="27"/>
      <c r="BI34" s="28"/>
      <c r="BJ34" s="36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35"/>
      <c r="BW34" s="36">
        <v>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35"/>
      <c r="CM34" s="36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35"/>
    </row>
    <row r="35" spans="1:107" s="13" customFormat="1" ht="54.75" customHeight="1">
      <c r="A35" s="14"/>
      <c r="B35" s="25" t="s">
        <v>41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19"/>
      <c r="BA35" s="26" t="s">
        <v>45</v>
      </c>
      <c r="BB35" s="27"/>
      <c r="BC35" s="27"/>
      <c r="BD35" s="27"/>
      <c r="BE35" s="27"/>
      <c r="BF35" s="27"/>
      <c r="BG35" s="27"/>
      <c r="BH35" s="27"/>
      <c r="BI35" s="28"/>
      <c r="BJ35" s="36">
        <v>3000000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5"/>
      <c r="BW35" s="36">
        <v>0.5</v>
      </c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35"/>
      <c r="CM35" s="39">
        <f>BJ35*BW35</f>
        <v>1500000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5" t="s">
        <v>44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19"/>
      <c r="BA36" s="26" t="s">
        <v>46</v>
      </c>
      <c r="BB36" s="27"/>
      <c r="BC36" s="27"/>
      <c r="BD36" s="27"/>
      <c r="BE36" s="27"/>
      <c r="BF36" s="27"/>
      <c r="BG36" s="27"/>
      <c r="BH36" s="27"/>
      <c r="BI36" s="28"/>
      <c r="BJ36" s="36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35"/>
      <c r="BW36" s="36">
        <v>0.1</v>
      </c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5"/>
      <c r="CM36" s="36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35"/>
    </row>
    <row r="37" spans="1:107" s="12" customFormat="1" ht="14.25" customHeight="1">
      <c r="A37" s="42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4"/>
      <c r="BA37" s="36">
        <v>2</v>
      </c>
      <c r="BB37" s="29"/>
      <c r="BC37" s="29"/>
      <c r="BD37" s="29"/>
      <c r="BE37" s="29"/>
      <c r="BF37" s="29"/>
      <c r="BG37" s="29"/>
      <c r="BH37" s="29"/>
      <c r="BI37" s="35"/>
      <c r="BJ37" s="36">
        <v>3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35"/>
      <c r="BW37" s="36">
        <v>4</v>
      </c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35"/>
      <c r="CM37" s="36">
        <v>5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35"/>
    </row>
    <row r="38" spans="1:107" s="13" customFormat="1" ht="27.75" customHeight="1">
      <c r="A38" s="14"/>
      <c r="B38" s="25" t="s">
        <v>48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19"/>
      <c r="BA38" s="26" t="s">
        <v>47</v>
      </c>
      <c r="BB38" s="27"/>
      <c r="BC38" s="27"/>
      <c r="BD38" s="27"/>
      <c r="BE38" s="27"/>
      <c r="BF38" s="27"/>
      <c r="BG38" s="27"/>
      <c r="BH38" s="27"/>
      <c r="BI38" s="28"/>
      <c r="BJ38" s="36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35"/>
      <c r="BW38" s="36">
        <v>0.5</v>
      </c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35"/>
      <c r="CM38" s="36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5"/>
    </row>
    <row r="39" spans="1:107" s="13" customFormat="1" ht="63" customHeight="1">
      <c r="A39" s="14"/>
      <c r="B39" s="25" t="s">
        <v>49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19"/>
      <c r="BA39" s="26" t="s">
        <v>51</v>
      </c>
      <c r="BB39" s="27"/>
      <c r="BC39" s="27"/>
      <c r="BD39" s="27"/>
      <c r="BE39" s="27"/>
      <c r="BF39" s="27"/>
      <c r="BG39" s="27"/>
      <c r="BH39" s="27"/>
      <c r="BI39" s="28"/>
      <c r="BJ39" s="36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35"/>
      <c r="BW39" s="36">
        <v>1</v>
      </c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35"/>
      <c r="CM39" s="36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35"/>
    </row>
    <row r="40" spans="1:107" s="13" customFormat="1" ht="39.75" customHeight="1">
      <c r="A40" s="14"/>
      <c r="B40" s="25" t="s">
        <v>50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19"/>
      <c r="BA40" s="26" t="s">
        <v>52</v>
      </c>
      <c r="BB40" s="27"/>
      <c r="BC40" s="27"/>
      <c r="BD40" s="27"/>
      <c r="BE40" s="27"/>
      <c r="BF40" s="27"/>
      <c r="BG40" s="27"/>
      <c r="BH40" s="27"/>
      <c r="BI40" s="28"/>
      <c r="BJ40" s="36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35"/>
      <c r="BW40" s="36">
        <v>1</v>
      </c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35"/>
      <c r="CM40" s="36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5"/>
    </row>
    <row r="41" spans="1:107" s="13" customFormat="1" ht="15.75" customHeight="1">
      <c r="A41" s="14"/>
      <c r="B41" s="25" t="s">
        <v>55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19"/>
      <c r="BA41" s="26" t="s">
        <v>53</v>
      </c>
      <c r="BB41" s="27"/>
      <c r="BC41" s="27"/>
      <c r="BD41" s="27"/>
      <c r="BE41" s="27"/>
      <c r="BF41" s="27"/>
      <c r="BG41" s="27"/>
      <c r="BH41" s="27"/>
      <c r="BI41" s="28"/>
      <c r="BJ41" s="36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35"/>
      <c r="BW41" s="36">
        <v>1</v>
      </c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35"/>
      <c r="CM41" s="36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35"/>
    </row>
    <row r="42" spans="1:107" s="13" customFormat="1" ht="15.75" customHeight="1">
      <c r="A42" s="14"/>
      <c r="B42" s="25" t="s">
        <v>56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19"/>
      <c r="BA42" s="26" t="s">
        <v>54</v>
      </c>
      <c r="BB42" s="27"/>
      <c r="BC42" s="27"/>
      <c r="BD42" s="27"/>
      <c r="BE42" s="27"/>
      <c r="BF42" s="27"/>
      <c r="BG42" s="27"/>
      <c r="BH42" s="27"/>
      <c r="BI42" s="28"/>
      <c r="BJ42" s="36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35"/>
      <c r="BW42" s="36">
        <v>0.1</v>
      </c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35"/>
      <c r="CM42" s="36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35"/>
    </row>
    <row r="43" spans="1:107" s="13" customFormat="1" ht="39" customHeight="1">
      <c r="A43" s="14"/>
      <c r="B43" s="25" t="s">
        <v>57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19"/>
      <c r="BA43" s="26" t="s">
        <v>58</v>
      </c>
      <c r="BB43" s="27"/>
      <c r="BC43" s="27"/>
      <c r="BD43" s="27"/>
      <c r="BE43" s="27"/>
      <c r="BF43" s="27"/>
      <c r="BG43" s="27"/>
      <c r="BH43" s="27"/>
      <c r="BI43" s="28"/>
      <c r="BJ43" s="36">
        <v>0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35"/>
      <c r="BW43" s="36">
        <v>1</v>
      </c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35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40.5" customHeight="1">
      <c r="A44" s="14"/>
      <c r="B44" s="25" t="s">
        <v>139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19"/>
      <c r="BA44" s="26" t="s">
        <v>59</v>
      </c>
      <c r="BB44" s="27"/>
      <c r="BC44" s="27"/>
      <c r="BD44" s="27"/>
      <c r="BE44" s="27"/>
      <c r="BF44" s="27"/>
      <c r="BG44" s="27"/>
      <c r="BH44" s="27"/>
      <c r="BI44" s="28"/>
      <c r="BJ44" s="36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35"/>
      <c r="BW44" s="36">
        <v>0.5</v>
      </c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35"/>
      <c r="CM44" s="36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5"/>
    </row>
    <row r="45" spans="1:107" s="13" customFormat="1" ht="40.5" customHeight="1">
      <c r="A45" s="14"/>
      <c r="B45" s="25" t="s">
        <v>140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19"/>
      <c r="BA45" s="26" t="s">
        <v>61</v>
      </c>
      <c r="BB45" s="27"/>
      <c r="BC45" s="27"/>
      <c r="BD45" s="27"/>
      <c r="BE45" s="27"/>
      <c r="BF45" s="27"/>
      <c r="BG45" s="27"/>
      <c r="BH45" s="27"/>
      <c r="BI45" s="28"/>
      <c r="BJ45" s="36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35"/>
      <c r="BW45" s="36">
        <v>1</v>
      </c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35"/>
      <c r="CM45" s="36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35"/>
    </row>
    <row r="46" spans="1:107" s="13" customFormat="1" ht="37.5" customHeight="1">
      <c r="A46" s="14"/>
      <c r="B46" s="25" t="s">
        <v>141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19"/>
      <c r="BA46" s="26" t="s">
        <v>62</v>
      </c>
      <c r="BB46" s="27"/>
      <c r="BC46" s="27"/>
      <c r="BD46" s="27"/>
      <c r="BE46" s="27"/>
      <c r="BF46" s="27"/>
      <c r="BG46" s="27"/>
      <c r="BH46" s="27"/>
      <c r="BI46" s="28"/>
      <c r="BJ46" s="36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5"/>
      <c r="BW46" s="36">
        <v>1</v>
      </c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35"/>
      <c r="CM46" s="36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35"/>
    </row>
    <row r="47" spans="1:107" s="13" customFormat="1" ht="40.5" customHeight="1">
      <c r="A47" s="14"/>
      <c r="B47" s="25" t="s">
        <v>142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19"/>
      <c r="BA47" s="26" t="s">
        <v>63</v>
      </c>
      <c r="BB47" s="27"/>
      <c r="BC47" s="27"/>
      <c r="BD47" s="27"/>
      <c r="BE47" s="27"/>
      <c r="BF47" s="27"/>
      <c r="BG47" s="27"/>
      <c r="BH47" s="27"/>
      <c r="BI47" s="28"/>
      <c r="BJ47" s="36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35"/>
      <c r="BW47" s="36">
        <v>1</v>
      </c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35"/>
      <c r="CM47" s="36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35"/>
    </row>
    <row r="48" spans="1:107" s="13" customFormat="1" ht="14.25" customHeight="1">
      <c r="A48" s="14"/>
      <c r="B48" s="46" t="s">
        <v>143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19"/>
      <c r="BA48" s="26" t="s">
        <v>64</v>
      </c>
      <c r="BB48" s="27"/>
      <c r="BC48" s="27"/>
      <c r="BD48" s="27"/>
      <c r="BE48" s="27"/>
      <c r="BF48" s="27"/>
      <c r="BG48" s="27"/>
      <c r="BH48" s="27"/>
      <c r="BI48" s="28"/>
      <c r="BJ48" s="36">
        <f>BJ33+BJ35+BJ43</f>
        <v>20415043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35"/>
      <c r="BW48" s="36" t="s">
        <v>40</v>
      </c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35"/>
      <c r="CM48" s="34">
        <f>CM33+CM35+CM43</f>
        <v>18915043</v>
      </c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35"/>
    </row>
    <row r="49" spans="1:107" s="13" customFormat="1" ht="15" customHeight="1">
      <c r="A49" s="30" t="s">
        <v>60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2"/>
    </row>
    <row r="50" spans="1:107" s="13" customFormat="1" ht="26.25" customHeight="1">
      <c r="A50" s="14"/>
      <c r="B50" s="25" t="s">
        <v>66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19"/>
      <c r="BA50" s="26" t="s">
        <v>65</v>
      </c>
      <c r="BB50" s="27"/>
      <c r="BC50" s="27"/>
      <c r="BD50" s="27"/>
      <c r="BE50" s="27"/>
      <c r="BF50" s="27"/>
      <c r="BG50" s="27"/>
      <c r="BH50" s="27"/>
      <c r="BI50" s="28"/>
      <c r="BJ50" s="36">
        <v>0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35"/>
      <c r="BW50" s="36">
        <v>1</v>
      </c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35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5" t="s">
        <v>144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19"/>
      <c r="BA51" s="26" t="s">
        <v>67</v>
      </c>
      <c r="BB51" s="27"/>
      <c r="BC51" s="27"/>
      <c r="BD51" s="27"/>
      <c r="BE51" s="27"/>
      <c r="BF51" s="27"/>
      <c r="BG51" s="27"/>
      <c r="BH51" s="27"/>
      <c r="BI51" s="28"/>
      <c r="BJ51" s="36">
        <v>0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35"/>
      <c r="BW51" s="36">
        <v>1</v>
      </c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35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5" t="s">
        <v>145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19"/>
      <c r="BA52" s="26" t="s">
        <v>68</v>
      </c>
      <c r="BB52" s="27"/>
      <c r="BC52" s="27"/>
      <c r="BD52" s="27"/>
      <c r="BE52" s="27"/>
      <c r="BF52" s="27"/>
      <c r="BG52" s="27"/>
      <c r="BH52" s="27"/>
      <c r="BI52" s="28"/>
      <c r="BJ52" s="36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35"/>
      <c r="BW52" s="36">
        <v>1</v>
      </c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35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5" t="s">
        <v>146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19"/>
      <c r="BA53" s="26" t="s">
        <v>69</v>
      </c>
      <c r="BB53" s="27"/>
      <c r="BC53" s="27"/>
      <c r="BD53" s="27"/>
      <c r="BE53" s="27"/>
      <c r="BF53" s="27"/>
      <c r="BG53" s="27"/>
      <c r="BH53" s="27"/>
      <c r="BI53" s="28"/>
      <c r="BJ53" s="36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35"/>
      <c r="BW53" s="36">
        <v>0.1</v>
      </c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35"/>
      <c r="CM53" s="34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5" t="s">
        <v>147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19"/>
      <c r="BA54" s="26" t="s">
        <v>70</v>
      </c>
      <c r="BB54" s="27"/>
      <c r="BC54" s="27"/>
      <c r="BD54" s="27"/>
      <c r="BE54" s="27"/>
      <c r="BF54" s="27"/>
      <c r="BG54" s="27"/>
      <c r="BH54" s="27"/>
      <c r="BI54" s="28"/>
      <c r="BJ54" s="36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35"/>
      <c r="BW54" s="36">
        <v>1</v>
      </c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35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9" customHeight="1">
      <c r="A55" s="14"/>
      <c r="B55" s="25" t="s">
        <v>148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19"/>
      <c r="BA55" s="26" t="s">
        <v>71</v>
      </c>
      <c r="BB55" s="27"/>
      <c r="BC55" s="27"/>
      <c r="BD55" s="27"/>
      <c r="BE55" s="27"/>
      <c r="BF55" s="27"/>
      <c r="BG55" s="27"/>
      <c r="BH55" s="27"/>
      <c r="BI55" s="28"/>
      <c r="BJ55" s="36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35"/>
      <c r="BW55" s="36">
        <v>0.1</v>
      </c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35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5" t="s">
        <v>151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19"/>
      <c r="BA56" s="26" t="s">
        <v>72</v>
      </c>
      <c r="BB56" s="27"/>
      <c r="BC56" s="27"/>
      <c r="BD56" s="27"/>
      <c r="BE56" s="27"/>
      <c r="BF56" s="27"/>
      <c r="BG56" s="27"/>
      <c r="BH56" s="27"/>
      <c r="BI56" s="28"/>
      <c r="BJ56" s="36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35"/>
      <c r="BW56" s="36">
        <v>1</v>
      </c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35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2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4"/>
      <c r="BA57" s="36">
        <v>2</v>
      </c>
      <c r="BB57" s="29"/>
      <c r="BC57" s="29"/>
      <c r="BD57" s="29"/>
      <c r="BE57" s="29"/>
      <c r="BF57" s="29"/>
      <c r="BG57" s="29"/>
      <c r="BH57" s="29"/>
      <c r="BI57" s="35"/>
      <c r="BJ57" s="36">
        <v>3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35"/>
      <c r="BW57" s="36">
        <v>4</v>
      </c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35"/>
      <c r="CM57" s="36">
        <v>5</v>
      </c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5"/>
    </row>
    <row r="58" spans="1:107" s="13" customFormat="1" ht="81" customHeight="1">
      <c r="A58" s="14"/>
      <c r="B58" s="25" t="s">
        <v>150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19"/>
      <c r="BA58" s="26" t="s">
        <v>73</v>
      </c>
      <c r="BB58" s="27"/>
      <c r="BC58" s="27"/>
      <c r="BD58" s="27"/>
      <c r="BE58" s="27"/>
      <c r="BF58" s="27"/>
      <c r="BG58" s="27"/>
      <c r="BH58" s="27"/>
      <c r="BI58" s="28"/>
      <c r="BJ58" s="36">
        <v>326592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35"/>
      <c r="BW58" s="36">
        <v>1</v>
      </c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35"/>
      <c r="CM58" s="36">
        <f>BJ58*BW58</f>
        <v>326592</v>
      </c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35"/>
    </row>
    <row r="59" spans="1:107" s="13" customFormat="1" ht="28.5" customHeight="1">
      <c r="A59" s="14"/>
      <c r="B59" s="25" t="s">
        <v>83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19"/>
      <c r="BA59" s="26" t="s">
        <v>74</v>
      </c>
      <c r="BB59" s="27"/>
      <c r="BC59" s="27"/>
      <c r="BD59" s="27"/>
      <c r="BE59" s="27"/>
      <c r="BF59" s="27"/>
      <c r="BG59" s="27"/>
      <c r="BH59" s="27"/>
      <c r="BI59" s="28"/>
      <c r="BJ59" s="36">
        <v>14443819</v>
      </c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35"/>
      <c r="BW59" s="36">
        <v>1</v>
      </c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35"/>
      <c r="CM59" s="39">
        <f>BJ59*BW59</f>
        <v>14443819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5" t="s">
        <v>84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19"/>
      <c r="BA60" s="26" t="s">
        <v>75</v>
      </c>
      <c r="BB60" s="27"/>
      <c r="BC60" s="27"/>
      <c r="BD60" s="27"/>
      <c r="BE60" s="27"/>
      <c r="BF60" s="27"/>
      <c r="BG60" s="27"/>
      <c r="BH60" s="27"/>
      <c r="BI60" s="28"/>
      <c r="BJ60" s="36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35"/>
      <c r="BW60" s="36">
        <v>1</v>
      </c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35"/>
      <c r="CM60" s="36">
        <f>BJ60*BW60</f>
        <v>0</v>
      </c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35"/>
    </row>
    <row r="61" spans="1:107" s="13" customFormat="1" ht="67.5" customHeight="1">
      <c r="A61" s="14"/>
      <c r="B61" s="25" t="s">
        <v>85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19"/>
      <c r="BA61" s="26" t="s">
        <v>76</v>
      </c>
      <c r="BB61" s="27"/>
      <c r="BC61" s="27"/>
      <c r="BD61" s="27"/>
      <c r="BE61" s="27"/>
      <c r="BF61" s="27"/>
      <c r="BG61" s="27"/>
      <c r="BH61" s="27"/>
      <c r="BI61" s="28"/>
      <c r="BJ61" s="36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35"/>
      <c r="BW61" s="36">
        <v>1</v>
      </c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35"/>
      <c r="CM61" s="36">
        <f>BJ61*BW61</f>
        <v>0</v>
      </c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35"/>
    </row>
    <row r="62" spans="1:107" s="13" customFormat="1" ht="15.75" customHeight="1">
      <c r="A62" s="14"/>
      <c r="B62" s="25" t="s">
        <v>55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19"/>
      <c r="BA62" s="26" t="s">
        <v>77</v>
      </c>
      <c r="BB62" s="27"/>
      <c r="BC62" s="27"/>
      <c r="BD62" s="27"/>
      <c r="BE62" s="27"/>
      <c r="BF62" s="27"/>
      <c r="BG62" s="27"/>
      <c r="BH62" s="27"/>
      <c r="BI62" s="28"/>
      <c r="BJ62" s="36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5"/>
      <c r="BW62" s="36">
        <v>1</v>
      </c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35"/>
      <c r="CM62" s="36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35"/>
    </row>
    <row r="63" spans="1:107" s="13" customFormat="1" ht="28.5" customHeight="1">
      <c r="A63" s="14"/>
      <c r="B63" s="25" t="s">
        <v>86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19"/>
      <c r="BA63" s="26" t="s">
        <v>78</v>
      </c>
      <c r="BB63" s="27"/>
      <c r="BC63" s="27"/>
      <c r="BD63" s="27"/>
      <c r="BE63" s="27"/>
      <c r="BF63" s="27"/>
      <c r="BG63" s="27"/>
      <c r="BH63" s="27"/>
      <c r="BI63" s="28"/>
      <c r="BJ63" s="36">
        <v>0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35"/>
      <c r="BW63" s="36">
        <v>1</v>
      </c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35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25" t="s">
        <v>87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19"/>
      <c r="BA64" s="26" t="s">
        <v>149</v>
      </c>
      <c r="BB64" s="27"/>
      <c r="BC64" s="27"/>
      <c r="BD64" s="27"/>
      <c r="BE64" s="27"/>
      <c r="BF64" s="27"/>
      <c r="BG64" s="27"/>
      <c r="BH64" s="27"/>
      <c r="BI64" s="28"/>
      <c r="BJ64" s="36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35"/>
      <c r="BW64" s="36">
        <v>1</v>
      </c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35"/>
      <c r="CM64" s="36">
        <v>0</v>
      </c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35"/>
    </row>
    <row r="65" spans="1:107" s="13" customFormat="1" ht="41.25" customHeight="1">
      <c r="A65" s="14"/>
      <c r="B65" s="25" t="s">
        <v>120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19"/>
      <c r="BA65" s="26" t="s">
        <v>79</v>
      </c>
      <c r="BB65" s="27"/>
      <c r="BC65" s="27"/>
      <c r="BD65" s="27"/>
      <c r="BE65" s="27"/>
      <c r="BF65" s="27"/>
      <c r="BG65" s="27"/>
      <c r="BH65" s="27"/>
      <c r="BI65" s="28"/>
      <c r="BJ65" s="36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35"/>
      <c r="BW65" s="36">
        <v>1</v>
      </c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35"/>
      <c r="CM65" s="36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35"/>
    </row>
    <row r="66" spans="1:107" s="13" customFormat="1" ht="54.75" customHeight="1">
      <c r="A66" s="14"/>
      <c r="B66" s="25" t="s">
        <v>88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19"/>
      <c r="BA66" s="26" t="s">
        <v>80</v>
      </c>
      <c r="BB66" s="27"/>
      <c r="BC66" s="27"/>
      <c r="BD66" s="27"/>
      <c r="BE66" s="27"/>
      <c r="BF66" s="27"/>
      <c r="BG66" s="27"/>
      <c r="BH66" s="27"/>
      <c r="BI66" s="28"/>
      <c r="BJ66" s="36">
        <v>0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5"/>
      <c r="BW66" s="36">
        <v>1</v>
      </c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35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54.75" customHeight="1">
      <c r="A67" s="14"/>
      <c r="B67" s="25" t="s">
        <v>89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19"/>
      <c r="BA67" s="26" t="s">
        <v>81</v>
      </c>
      <c r="BB67" s="27"/>
      <c r="BC67" s="27"/>
      <c r="BD67" s="27"/>
      <c r="BE67" s="27"/>
      <c r="BF67" s="27"/>
      <c r="BG67" s="27"/>
      <c r="BH67" s="27"/>
      <c r="BI67" s="28"/>
      <c r="BJ67" s="36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35"/>
      <c r="BW67" s="36">
        <v>1</v>
      </c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35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9.25" customHeight="1">
      <c r="A68" s="14"/>
      <c r="B68" s="25" t="s">
        <v>90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19"/>
      <c r="BA68" s="26" t="s">
        <v>82</v>
      </c>
      <c r="BB68" s="27"/>
      <c r="BC68" s="27"/>
      <c r="BD68" s="27"/>
      <c r="BE68" s="27"/>
      <c r="BF68" s="27"/>
      <c r="BG68" s="27"/>
      <c r="BH68" s="27"/>
      <c r="BI68" s="28"/>
      <c r="BJ68" s="36">
        <v>0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5"/>
      <c r="BW68" s="36">
        <v>1</v>
      </c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35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4.75" customHeight="1">
      <c r="A69" s="14"/>
      <c r="B69" s="25" t="s">
        <v>91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19"/>
      <c r="BA69" s="26" t="s">
        <v>95</v>
      </c>
      <c r="BB69" s="27"/>
      <c r="BC69" s="27"/>
      <c r="BD69" s="27"/>
      <c r="BE69" s="27"/>
      <c r="BF69" s="27"/>
      <c r="BG69" s="27"/>
      <c r="BH69" s="27"/>
      <c r="BI69" s="28"/>
      <c r="BJ69" s="36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35"/>
      <c r="BW69" s="36">
        <v>1</v>
      </c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35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5" t="s">
        <v>92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19"/>
      <c r="BA70" s="26" t="s">
        <v>97</v>
      </c>
      <c r="BB70" s="27"/>
      <c r="BC70" s="27"/>
      <c r="BD70" s="27"/>
      <c r="BE70" s="27"/>
      <c r="BF70" s="27"/>
      <c r="BG70" s="27"/>
      <c r="BH70" s="27"/>
      <c r="BI70" s="28"/>
      <c r="BJ70" s="36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5"/>
      <c r="BW70" s="36">
        <v>1</v>
      </c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35"/>
      <c r="CM70" s="39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5" t="s">
        <v>152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19"/>
      <c r="BA71" s="26" t="s">
        <v>98</v>
      </c>
      <c r="BB71" s="27"/>
      <c r="BC71" s="27"/>
      <c r="BD71" s="27"/>
      <c r="BE71" s="27"/>
      <c r="BF71" s="27"/>
      <c r="BG71" s="27"/>
      <c r="BH71" s="27"/>
      <c r="BI71" s="28"/>
      <c r="BJ71" s="36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4"/>
      <c r="BW71" s="36">
        <v>1</v>
      </c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4"/>
      <c r="CM71" s="34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5" t="s">
        <v>153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19"/>
      <c r="BA72" s="26" t="s">
        <v>101</v>
      </c>
      <c r="BB72" s="27"/>
      <c r="BC72" s="27"/>
      <c r="BD72" s="27"/>
      <c r="BE72" s="27"/>
      <c r="BF72" s="27"/>
      <c r="BG72" s="27"/>
      <c r="BH72" s="27"/>
      <c r="BI72" s="28"/>
      <c r="BJ72" s="36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4"/>
      <c r="BW72" s="36">
        <v>1</v>
      </c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4"/>
      <c r="CM72" s="34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5" t="s">
        <v>93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19"/>
      <c r="BA73" s="26" t="s">
        <v>102</v>
      </c>
      <c r="BB73" s="27"/>
      <c r="BC73" s="27"/>
      <c r="BD73" s="27"/>
      <c r="BE73" s="27"/>
      <c r="BF73" s="27"/>
      <c r="BG73" s="27"/>
      <c r="BH73" s="27"/>
      <c r="BI73" s="28"/>
      <c r="BJ73" s="36">
        <v>206855</v>
      </c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35"/>
      <c r="BW73" s="36">
        <v>0.1</v>
      </c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35"/>
      <c r="CM73" s="39">
        <f t="shared" si="1"/>
        <v>20685.5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5.75" customHeight="1">
      <c r="A74" s="14"/>
      <c r="B74" s="25" t="s">
        <v>154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19"/>
      <c r="BA74" s="26" t="s">
        <v>103</v>
      </c>
      <c r="BB74" s="27"/>
      <c r="BC74" s="27"/>
      <c r="BD74" s="27"/>
      <c r="BE74" s="27"/>
      <c r="BF74" s="27"/>
      <c r="BG74" s="27"/>
      <c r="BH74" s="27"/>
      <c r="BI74" s="28"/>
      <c r="BJ74" s="36">
        <f>SUM(BJ50:BV56,BJ58,BJ59,BJ60,BJ61,BJ63,BJ66,BJ73,BJ68)</f>
        <v>14977266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35"/>
      <c r="BW74" s="36" t="s">
        <v>40</v>
      </c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35"/>
      <c r="CM74" s="34">
        <f>CM59+73:73+CM58</f>
        <v>14791096.5</v>
      </c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35"/>
    </row>
    <row r="75" spans="1:107" s="13" customFormat="1" ht="17.25" customHeight="1">
      <c r="A75" s="30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2"/>
    </row>
    <row r="76" spans="1:107" s="13" customFormat="1" ht="39" customHeight="1">
      <c r="A76" s="14"/>
      <c r="B76" s="25" t="s">
        <v>164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19"/>
      <c r="BA76" s="26" t="s">
        <v>104</v>
      </c>
      <c r="BB76" s="27"/>
      <c r="BC76" s="27"/>
      <c r="BD76" s="27"/>
      <c r="BE76" s="27"/>
      <c r="BF76" s="27"/>
      <c r="BG76" s="27"/>
      <c r="BH76" s="27"/>
      <c r="BI76" s="28"/>
      <c r="BJ76" s="36">
        <v>9995848</v>
      </c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5"/>
      <c r="BW76" s="36">
        <v>1</v>
      </c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35"/>
      <c r="CM76" s="39">
        <f>BJ76*BW76</f>
        <v>9995848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8.5" customHeight="1">
      <c r="A77" s="14"/>
      <c r="B77" s="25" t="s">
        <v>156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35"/>
      <c r="CM77" s="34">
        <f>CM23+CM27+CM31+CM48+CM74+CM76</f>
        <v>43701987.5</v>
      </c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35"/>
    </row>
    <row r="78" spans="1:107" s="13" customFormat="1" ht="28.5" customHeight="1">
      <c r="A78" s="14"/>
      <c r="B78" s="25" t="s">
        <v>155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7"/>
      <c r="BB78" s="27"/>
      <c r="BC78" s="27"/>
      <c r="BD78" s="27"/>
      <c r="BE78" s="27"/>
      <c r="BF78" s="27"/>
      <c r="BG78" s="27"/>
      <c r="BH78" s="27"/>
      <c r="BI78" s="27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35"/>
      <c r="CM78" s="34">
        <f>CM24+CM28+CM32+CM49+CM75+CM77</f>
        <v>43701987.5</v>
      </c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35"/>
    </row>
    <row r="79" spans="1:107" s="13" customFormat="1" ht="17.25" customHeight="1">
      <c r="A79" s="30" t="s">
        <v>96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2"/>
    </row>
    <row r="80" spans="1:107" s="13" customFormat="1" ht="41.25" customHeight="1">
      <c r="A80" s="14"/>
      <c r="B80" s="25" t="s">
        <v>99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19"/>
      <c r="BA80" s="26" t="s">
        <v>105</v>
      </c>
      <c r="BB80" s="27"/>
      <c r="BC80" s="27"/>
      <c r="BD80" s="27"/>
      <c r="BE80" s="27"/>
      <c r="BF80" s="27"/>
      <c r="BG80" s="27"/>
      <c r="BH80" s="27"/>
      <c r="BI80" s="28"/>
      <c r="BJ80" s="36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35"/>
      <c r="BW80" s="36" t="s">
        <v>40</v>
      </c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35"/>
      <c r="CM80" s="36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35"/>
    </row>
    <row r="81" spans="1:107" s="13" customFormat="1" ht="28.5" customHeight="1">
      <c r="A81" s="14"/>
      <c r="B81" s="25" t="s">
        <v>100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19"/>
      <c r="BA81" s="26" t="s">
        <v>106</v>
      </c>
      <c r="BB81" s="27"/>
      <c r="BC81" s="27"/>
      <c r="BD81" s="27"/>
      <c r="BE81" s="27"/>
      <c r="BF81" s="27"/>
      <c r="BG81" s="27"/>
      <c r="BH81" s="27"/>
      <c r="BI81" s="28"/>
      <c r="BJ81" s="36">
        <v>6999994</v>
      </c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5"/>
      <c r="BW81" s="36" t="s">
        <v>40</v>
      </c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35"/>
      <c r="CM81" s="36">
        <v>6999994</v>
      </c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35"/>
    </row>
    <row r="82" spans="1:107" s="12" customFormat="1" ht="14.25" customHeight="1">
      <c r="A82" s="42">
        <v>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4"/>
      <c r="BA82" s="36">
        <v>2</v>
      </c>
      <c r="BB82" s="29"/>
      <c r="BC82" s="29"/>
      <c r="BD82" s="29"/>
      <c r="BE82" s="29"/>
      <c r="BF82" s="29"/>
      <c r="BG82" s="29"/>
      <c r="BH82" s="29"/>
      <c r="BI82" s="35"/>
      <c r="BJ82" s="36">
        <v>3</v>
      </c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5"/>
      <c r="BW82" s="36">
        <v>4</v>
      </c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35"/>
      <c r="CM82" s="36">
        <v>5</v>
      </c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35"/>
    </row>
    <row r="83" spans="1:107" s="13" customFormat="1" ht="28.5" customHeight="1">
      <c r="A83" s="14"/>
      <c r="B83" s="25" t="s">
        <v>109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19"/>
      <c r="BA83" s="26" t="s">
        <v>107</v>
      </c>
      <c r="BB83" s="27"/>
      <c r="BC83" s="27"/>
      <c r="BD83" s="27"/>
      <c r="BE83" s="27"/>
      <c r="BF83" s="27"/>
      <c r="BG83" s="27"/>
      <c r="BH83" s="27"/>
      <c r="BI83" s="28"/>
      <c r="BJ83" s="36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35"/>
      <c r="BW83" s="36" t="s">
        <v>40</v>
      </c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35"/>
      <c r="CM83" s="36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35"/>
    </row>
    <row r="84" spans="1:107" s="13" customFormat="1" ht="15.75" customHeight="1">
      <c r="A84" s="14"/>
      <c r="B84" s="25" t="s">
        <v>110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19"/>
      <c r="BA84" s="26" t="s">
        <v>108</v>
      </c>
      <c r="BB84" s="27"/>
      <c r="BC84" s="27"/>
      <c r="BD84" s="27"/>
      <c r="BE84" s="27"/>
      <c r="BF84" s="27"/>
      <c r="BG84" s="27"/>
      <c r="BH84" s="27"/>
      <c r="BI84" s="28"/>
      <c r="BJ84" s="36">
        <v>455017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35"/>
      <c r="BW84" s="36" t="s">
        <v>40</v>
      </c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5"/>
      <c r="CM84" s="39">
        <v>455017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8.5" customHeight="1">
      <c r="A85" s="14"/>
      <c r="B85" s="25" t="s">
        <v>111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19"/>
      <c r="BA85" s="26" t="s">
        <v>157</v>
      </c>
      <c r="BB85" s="27"/>
      <c r="BC85" s="27"/>
      <c r="BD85" s="27"/>
      <c r="BE85" s="27"/>
      <c r="BF85" s="27"/>
      <c r="BG85" s="27"/>
      <c r="BH85" s="27"/>
      <c r="BI85" s="28"/>
      <c r="BJ85" s="36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35"/>
      <c r="BW85" s="36" t="s">
        <v>40</v>
      </c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5"/>
      <c r="CM85" s="36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35"/>
    </row>
    <row r="86" spans="1:107" s="13" customFormat="1" ht="28.5" customHeight="1">
      <c r="A86" s="14"/>
      <c r="B86" s="25" t="s">
        <v>112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19"/>
      <c r="BA86" s="26" t="s">
        <v>158</v>
      </c>
      <c r="BB86" s="27"/>
      <c r="BC86" s="27"/>
      <c r="BD86" s="27"/>
      <c r="BE86" s="27"/>
      <c r="BF86" s="27"/>
      <c r="BG86" s="27"/>
      <c r="BH86" s="27"/>
      <c r="BI86" s="28"/>
      <c r="BJ86" s="36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35"/>
      <c r="BW86" s="36" t="s">
        <v>40</v>
      </c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35"/>
      <c r="CM86" s="36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35"/>
    </row>
    <row r="87" spans="1:107" s="13" customFormat="1" ht="67.5" customHeight="1">
      <c r="A87" s="14"/>
      <c r="B87" s="25" t="s">
        <v>113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19"/>
      <c r="BA87" s="26" t="s">
        <v>159</v>
      </c>
      <c r="BB87" s="27"/>
      <c r="BC87" s="27"/>
      <c r="BD87" s="27"/>
      <c r="BE87" s="27"/>
      <c r="BF87" s="27"/>
      <c r="BG87" s="27"/>
      <c r="BH87" s="27"/>
      <c r="BI87" s="28"/>
      <c r="BJ87" s="36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35"/>
      <c r="BW87" s="36" t="s">
        <v>40</v>
      </c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35"/>
      <c r="CM87" s="36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35"/>
    </row>
    <row r="88" spans="1:107" s="13" customFormat="1" ht="15.75" customHeight="1">
      <c r="A88" s="14"/>
      <c r="B88" s="25" t="s">
        <v>114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19"/>
      <c r="BA88" s="26" t="s">
        <v>160</v>
      </c>
      <c r="BB88" s="27"/>
      <c r="BC88" s="27"/>
      <c r="BD88" s="27"/>
      <c r="BE88" s="27"/>
      <c r="BF88" s="27"/>
      <c r="BG88" s="27"/>
      <c r="BH88" s="27"/>
      <c r="BI88" s="28"/>
      <c r="BJ88" s="36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35"/>
      <c r="BW88" s="36" t="s">
        <v>40</v>
      </c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35"/>
      <c r="CM88" s="36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35"/>
    </row>
    <row r="89" spans="1:107" s="13" customFormat="1" ht="28.5" customHeight="1">
      <c r="A89" s="14"/>
      <c r="B89" s="25" t="s">
        <v>115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19"/>
      <c r="BA89" s="26" t="s">
        <v>161</v>
      </c>
      <c r="BB89" s="27"/>
      <c r="BC89" s="27"/>
      <c r="BD89" s="27"/>
      <c r="BE89" s="27"/>
      <c r="BF89" s="27"/>
      <c r="BG89" s="27"/>
      <c r="BH89" s="27"/>
      <c r="BI89" s="28"/>
      <c r="BJ89" s="36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35"/>
      <c r="BW89" s="36" t="s">
        <v>40</v>
      </c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35"/>
      <c r="CM89" s="36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35"/>
    </row>
    <row r="90" spans="1:107" s="13" customFormat="1" ht="15.75" customHeight="1">
      <c r="A90" s="14"/>
      <c r="B90" s="25" t="s">
        <v>116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19"/>
      <c r="BA90" s="26" t="s">
        <v>162</v>
      </c>
      <c r="BB90" s="27"/>
      <c r="BC90" s="27"/>
      <c r="BD90" s="27"/>
      <c r="BE90" s="27"/>
      <c r="BF90" s="27"/>
      <c r="BG90" s="27"/>
      <c r="BH90" s="27"/>
      <c r="BI90" s="28"/>
      <c r="BJ90" s="36">
        <v>85193</v>
      </c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35"/>
      <c r="BW90" s="36" t="s">
        <v>40</v>
      </c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35"/>
      <c r="CM90" s="36">
        <v>85193</v>
      </c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35"/>
    </row>
    <row r="91" spans="1:107" s="13" customFormat="1" ht="16.5" customHeight="1">
      <c r="A91" s="14"/>
      <c r="B91" s="25" t="s">
        <v>163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18"/>
      <c r="BA91" s="27"/>
      <c r="BB91" s="27"/>
      <c r="BC91" s="27"/>
      <c r="BD91" s="27"/>
      <c r="BE91" s="27"/>
      <c r="BF91" s="27"/>
      <c r="BG91" s="27"/>
      <c r="BH91" s="27"/>
      <c r="BI91" s="27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35"/>
      <c r="CM91" s="34">
        <f>CM81+CM83+CM84+CM90</f>
        <v>7540204</v>
      </c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35"/>
    </row>
    <row r="92" spans="1:107" s="13" customFormat="1" ht="17.25" customHeight="1">
      <c r="A92" s="30" t="s">
        <v>117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2"/>
    </row>
    <row r="93" spans="1:107" s="13" customFormat="1" ht="16.5" customHeight="1">
      <c r="A93" s="14"/>
      <c r="B93" s="25" t="s">
        <v>118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18"/>
      <c r="BA93" s="27"/>
      <c r="BB93" s="27"/>
      <c r="BC93" s="27"/>
      <c r="BD93" s="27"/>
      <c r="BE93" s="27"/>
      <c r="BF93" s="27"/>
      <c r="BG93" s="27"/>
      <c r="BH93" s="27"/>
      <c r="BI93" s="27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35"/>
      <c r="CM93" s="34">
        <f>CM77-CM91</f>
        <v>36161783.5</v>
      </c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35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3" t="s">
        <v>131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U95" s="33" t="s">
        <v>135</v>
      </c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</row>
    <row r="96" spans="1:107" s="22" customFormat="1" ht="30" customHeight="1">
      <c r="A96" s="37" t="s">
        <v>127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V96" s="38" t="s">
        <v>128</v>
      </c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U96" s="38" t="s">
        <v>129</v>
      </c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</row>
    <row r="97" spans="1:107" s="10" customFormat="1" ht="16.5" customHeight="1">
      <c r="A97" s="33" t="s">
        <v>132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U97" s="33" t="s">
        <v>134</v>
      </c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</row>
    <row r="98" spans="1:107" s="22" customFormat="1" ht="30" customHeight="1">
      <c r="A98" s="37" t="s">
        <v>130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V98" s="38" t="s">
        <v>128</v>
      </c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U98" s="38" t="s">
        <v>129</v>
      </c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W19:CL19"/>
    <mergeCell ref="A9:DC9"/>
    <mergeCell ref="A10:DC10"/>
    <mergeCell ref="AR11:AU11"/>
    <mergeCell ref="AX11:BA11"/>
    <mergeCell ref="AV11:AW11"/>
    <mergeCell ref="BB11:BC11"/>
    <mergeCell ref="BD11:BN1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J31:BV31"/>
    <mergeCell ref="BW31:CL31"/>
    <mergeCell ref="BJ40:BV40"/>
    <mergeCell ref="BJ35:BV35"/>
    <mergeCell ref="BW35:CL35"/>
    <mergeCell ref="CM36:DC36"/>
    <mergeCell ref="CM31:DC31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18:AY18"/>
    <mergeCell ref="BA18:BI18"/>
    <mergeCell ref="BJ18:BV18"/>
    <mergeCell ref="BW18:CL18"/>
    <mergeCell ref="CM16:DC16"/>
    <mergeCell ref="BJ16:BV16"/>
    <mergeCell ref="BW16:CL16"/>
    <mergeCell ref="CM18:DC18"/>
    <mergeCell ref="B48:AY48"/>
    <mergeCell ref="CM48:DC48"/>
    <mergeCell ref="BW26:CL26"/>
    <mergeCell ref="B44:AY44"/>
    <mergeCell ref="CM47:DC47"/>
    <mergeCell ref="BW47:CL47"/>
    <mergeCell ref="B47:AY47"/>
    <mergeCell ref="CM44:DC44"/>
    <mergeCell ref="CM45:DC45"/>
    <mergeCell ref="B46:AY46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CM88:DC88"/>
    <mergeCell ref="CM89:DC89"/>
    <mergeCell ref="B90:AY90"/>
    <mergeCell ref="BA90:BI90"/>
    <mergeCell ref="BA91:BI91"/>
    <mergeCell ref="BJ91:BV91"/>
    <mergeCell ref="B93:AY93"/>
    <mergeCell ref="BA93:BI93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vova</cp:lastModifiedBy>
  <cp:lastPrinted>2012-05-21T12:15:48Z</cp:lastPrinted>
  <dcterms:created xsi:type="dcterms:W3CDTF">2008-12-24T14:26:47Z</dcterms:created>
  <dcterms:modified xsi:type="dcterms:W3CDTF">2012-09-27T10:41:06Z</dcterms:modified>
  <cp:category/>
  <cp:version/>
  <cp:contentType/>
  <cp:contentStatus/>
</cp:coreProperties>
</file>